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III KW 2017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<sst xmlns="http://schemas.openxmlformats.org/spreadsheetml/2006/main" count="81" uniqueCount="58">
  <si>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</si>
  <si>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</si>
  <si>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</si>
  <si>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</si>
  <si>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</si>
  <si>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</si>
  <si>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</si>
  <si>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</si>
  <si>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</si>
  <si>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</si>
  <si>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</si>
  <si>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</si>
  <si>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</si>
  <si>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</si>
  <si>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</si>
  <si>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</si>
  <si>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</si>
  <si>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</si>
  <si>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</si>
  <si>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</si>
  <si>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</si>
  <si>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</si>
  <si>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</si>
  <si>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</si>
  <si>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</si>
  <si>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</si>
  <si>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</si>
  <si>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</si>
  <si>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</si>
  <si>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</si>
  <si>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</si>
  <si>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</si>
  <si>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</si>
  <si>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</si>
  <si>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</si>
  <si>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</si>
  <si>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</si>
  <si>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</si>
  <si>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</si>
  <si>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</si>
  <si>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</si>
  <si>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</si>
  <si>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</si>
  <si>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</si>
  <si>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</si>
  <si>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</si>
  <si>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</si>
  <si>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</si>
  <si>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</si>
  <si>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</si>
  <si>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</si>
  <si>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</si>
  <si>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</si>
  <si>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</si>
  <si>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</si>
  <si>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Łódź</t>
  </si>
  <si>
    <t>Suma</t>
  </si>
  <si>
    <t>Stan rejestru na 30.09.2017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</si>
</sst>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1" fillId="0" borderId="11" xfId="0" applyFont="1" applyBorder="1" applyAlignment="1">
      <alignment/>
    </xf>
    <xf numFmtId="0" fontId="31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.421875" style="0" customWidth="1"/>
    <col min="2" max="2" width="19.28125" style="0" customWidth="1"/>
    <col min="3" max="3" width="13.7109375" style="0" customWidth="1"/>
  </cols>
  <sheetData>
    <row r="1" spans="1:18" ht="15">
      <c r="A1" s="8" t="s">
        <v>57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8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5">
      <c r="A3" s="2" t="s">
        <v>18</v>
      </c>
      <c r="B3" s="4"/>
      <c r="C3" s="7"/>
      <c r="D3" s="4">
        <f>SUM(D4:D9)</f>
        <v>69686</v>
      </c>
      <c r="E3" s="4">
        <f aca="true" t="shared" si="0" ref="E3:R3">SUM(E4:E9)</f>
        <v>56357</v>
      </c>
      <c r="F3" s="4">
        <f t="shared" si="0"/>
        <v>55584</v>
      </c>
      <c r="G3" s="4">
        <f t="shared" si="0"/>
        <v>773</v>
      </c>
      <c r="H3" s="4">
        <f t="shared" si="0"/>
        <v>774</v>
      </c>
      <c r="I3" s="4">
        <f t="shared" si="0"/>
        <v>688</v>
      </c>
      <c r="J3" s="4">
        <f t="shared" si="0"/>
        <v>7</v>
      </c>
      <c r="K3" s="4">
        <f t="shared" si="0"/>
        <v>79</v>
      </c>
      <c r="L3" s="4">
        <f t="shared" si="0"/>
        <v>0</v>
      </c>
      <c r="M3" s="4">
        <f t="shared" si="0"/>
        <v>439</v>
      </c>
      <c r="N3" s="4">
        <f t="shared" si="0"/>
        <v>179</v>
      </c>
      <c r="O3" s="4">
        <f t="shared" si="0"/>
        <v>181</v>
      </c>
      <c r="P3" s="4">
        <f t="shared" si="0"/>
        <v>79</v>
      </c>
      <c r="Q3" s="4">
        <f t="shared" si="0"/>
        <v>1</v>
      </c>
      <c r="R3" s="4">
        <f t="shared" si="0"/>
        <v>0</v>
      </c>
    </row>
    <row r="4" spans="1:18" ht="15">
      <c r="A4" s="2" t="str">
        <f>"100602"</f>
        <v>100602</v>
      </c>
      <c r="B4" s="2" t="s">
        <v>19</v>
      </c>
      <c r="C4" s="3" t="s">
        <v>20</v>
      </c>
      <c r="D4" s="4">
        <v>13297</v>
      </c>
      <c r="E4" s="4">
        <v>10635</v>
      </c>
      <c r="F4" s="4">
        <v>10502</v>
      </c>
      <c r="G4" s="4">
        <v>133</v>
      </c>
      <c r="H4" s="4">
        <v>134</v>
      </c>
      <c r="I4" s="4">
        <v>124</v>
      </c>
      <c r="J4" s="4">
        <v>4</v>
      </c>
      <c r="K4" s="4">
        <v>6</v>
      </c>
      <c r="L4" s="4">
        <v>0</v>
      </c>
      <c r="M4" s="4">
        <v>112</v>
      </c>
      <c r="N4" s="4">
        <v>77</v>
      </c>
      <c r="O4" s="4">
        <v>29</v>
      </c>
      <c r="P4" s="4">
        <v>6</v>
      </c>
      <c r="Q4" s="4">
        <v>1</v>
      </c>
      <c r="R4" s="4">
        <v>0</v>
      </c>
    </row>
    <row r="5" spans="1:18" ht="15">
      <c r="A5" s="2" t="str">
        <f>"100603"</f>
        <v>100603</v>
      </c>
      <c r="B5" s="2" t="s">
        <v>21</v>
      </c>
      <c r="C5" s="3" t="s">
        <v>20</v>
      </c>
      <c r="D5" s="4">
        <v>6479</v>
      </c>
      <c r="E5" s="4">
        <v>5126</v>
      </c>
      <c r="F5" s="4">
        <v>5031</v>
      </c>
      <c r="G5" s="4">
        <v>95</v>
      </c>
      <c r="H5" s="4">
        <v>95</v>
      </c>
      <c r="I5" s="4">
        <v>95</v>
      </c>
      <c r="J5" s="4">
        <v>0</v>
      </c>
      <c r="K5" s="4">
        <v>0</v>
      </c>
      <c r="L5" s="4">
        <v>0</v>
      </c>
      <c r="M5" s="4">
        <v>21</v>
      </c>
      <c r="N5" s="4">
        <v>10</v>
      </c>
      <c r="O5" s="4">
        <v>11</v>
      </c>
      <c r="P5" s="4">
        <v>0</v>
      </c>
      <c r="Q5" s="4">
        <v>0</v>
      </c>
      <c r="R5" s="4">
        <v>0</v>
      </c>
    </row>
    <row r="6" spans="1:18" ht="15">
      <c r="A6" s="2" t="str">
        <f>"100607"</f>
        <v>100607</v>
      </c>
      <c r="B6" s="2" t="s">
        <v>22</v>
      </c>
      <c r="C6" s="3" t="s">
        <v>20</v>
      </c>
      <c r="D6" s="4">
        <v>23107</v>
      </c>
      <c r="E6" s="4">
        <v>19004</v>
      </c>
      <c r="F6" s="4">
        <v>18864</v>
      </c>
      <c r="G6" s="4">
        <v>140</v>
      </c>
      <c r="H6" s="4">
        <v>140</v>
      </c>
      <c r="I6" s="4">
        <v>102</v>
      </c>
      <c r="J6" s="4">
        <v>0</v>
      </c>
      <c r="K6" s="4">
        <v>38</v>
      </c>
      <c r="L6" s="4">
        <v>0</v>
      </c>
      <c r="M6" s="4">
        <v>170</v>
      </c>
      <c r="N6" s="4">
        <v>51</v>
      </c>
      <c r="O6" s="4">
        <v>81</v>
      </c>
      <c r="P6" s="4">
        <v>38</v>
      </c>
      <c r="Q6" s="4">
        <v>0</v>
      </c>
      <c r="R6" s="4">
        <v>0</v>
      </c>
    </row>
    <row r="7" spans="1:18" ht="15">
      <c r="A7" s="2" t="str">
        <f>"100608"</f>
        <v>100608</v>
      </c>
      <c r="B7" s="2" t="s">
        <v>23</v>
      </c>
      <c r="C7" s="3" t="s">
        <v>20</v>
      </c>
      <c r="D7" s="4">
        <v>4813</v>
      </c>
      <c r="E7" s="4">
        <v>3826</v>
      </c>
      <c r="F7" s="4">
        <v>3617</v>
      </c>
      <c r="G7" s="4">
        <v>209</v>
      </c>
      <c r="H7" s="4">
        <v>209</v>
      </c>
      <c r="I7" s="4">
        <v>200</v>
      </c>
      <c r="J7" s="4">
        <v>0</v>
      </c>
      <c r="K7" s="4">
        <v>9</v>
      </c>
      <c r="L7" s="4">
        <v>0</v>
      </c>
      <c r="M7" s="4">
        <v>20</v>
      </c>
      <c r="N7" s="4">
        <v>7</v>
      </c>
      <c r="O7" s="4">
        <v>4</v>
      </c>
      <c r="P7" s="4">
        <v>9</v>
      </c>
      <c r="Q7" s="4">
        <v>0</v>
      </c>
      <c r="R7" s="4">
        <v>0</v>
      </c>
    </row>
    <row r="8" spans="1:18" ht="15">
      <c r="A8" s="2" t="str">
        <f>"100610"</f>
        <v>100610</v>
      </c>
      <c r="B8" s="2" t="s">
        <v>24</v>
      </c>
      <c r="C8" s="3" t="s">
        <v>20</v>
      </c>
      <c r="D8" s="4">
        <v>9871</v>
      </c>
      <c r="E8" s="4">
        <v>7887</v>
      </c>
      <c r="F8" s="4">
        <v>7847</v>
      </c>
      <c r="G8" s="4">
        <v>40</v>
      </c>
      <c r="H8" s="4">
        <v>40</v>
      </c>
      <c r="I8" s="4">
        <v>35</v>
      </c>
      <c r="J8" s="4">
        <v>0</v>
      </c>
      <c r="K8" s="4">
        <v>5</v>
      </c>
      <c r="L8" s="4">
        <v>0</v>
      </c>
      <c r="M8" s="4">
        <v>50</v>
      </c>
      <c r="N8" s="4">
        <v>23</v>
      </c>
      <c r="O8" s="4">
        <v>22</v>
      </c>
      <c r="P8" s="4">
        <v>5</v>
      </c>
      <c r="Q8" s="4">
        <v>0</v>
      </c>
      <c r="R8" s="4">
        <v>0</v>
      </c>
    </row>
    <row r="9" spans="1:18" ht="15">
      <c r="A9" s="2" t="str">
        <f>"100611"</f>
        <v>100611</v>
      </c>
      <c r="B9" s="2" t="s">
        <v>25</v>
      </c>
      <c r="C9" s="3" t="s">
        <v>20</v>
      </c>
      <c r="D9" s="4">
        <v>12119</v>
      </c>
      <c r="E9" s="4">
        <v>9879</v>
      </c>
      <c r="F9" s="4">
        <v>9723</v>
      </c>
      <c r="G9" s="4">
        <v>156</v>
      </c>
      <c r="H9" s="4">
        <v>156</v>
      </c>
      <c r="I9" s="4">
        <v>132</v>
      </c>
      <c r="J9" s="4">
        <v>3</v>
      </c>
      <c r="K9" s="4">
        <v>21</v>
      </c>
      <c r="L9" s="4">
        <v>0</v>
      </c>
      <c r="M9" s="4">
        <v>66</v>
      </c>
      <c r="N9" s="4">
        <v>11</v>
      </c>
      <c r="O9" s="4">
        <v>34</v>
      </c>
      <c r="P9" s="4">
        <v>21</v>
      </c>
      <c r="Q9" s="4">
        <v>0</v>
      </c>
      <c r="R9" s="4">
        <v>0</v>
      </c>
    </row>
    <row r="10" spans="1:18" ht="15">
      <c r="A10" s="2" t="s">
        <v>26</v>
      </c>
      <c r="B10" s="2"/>
      <c r="C10" s="3"/>
      <c r="D10" s="4">
        <f>SUM(D11:D17)</f>
        <v>114452</v>
      </c>
      <c r="E10" s="4">
        <f aca="true" t="shared" si="1" ref="E10:R10">SUM(E11:E17)</f>
        <v>95070</v>
      </c>
      <c r="F10" s="4">
        <f t="shared" si="1"/>
        <v>94465</v>
      </c>
      <c r="G10" s="4">
        <f t="shared" si="1"/>
        <v>605</v>
      </c>
      <c r="H10" s="4">
        <f t="shared" si="1"/>
        <v>602</v>
      </c>
      <c r="I10" s="4">
        <f t="shared" si="1"/>
        <v>509</v>
      </c>
      <c r="J10" s="4">
        <f t="shared" si="1"/>
        <v>1</v>
      </c>
      <c r="K10" s="4">
        <f t="shared" si="1"/>
        <v>92</v>
      </c>
      <c r="L10" s="4">
        <f t="shared" si="1"/>
        <v>3</v>
      </c>
      <c r="M10" s="4">
        <f t="shared" si="1"/>
        <v>687</v>
      </c>
      <c r="N10" s="4">
        <f t="shared" si="1"/>
        <v>190</v>
      </c>
      <c r="O10" s="4">
        <f t="shared" si="1"/>
        <v>405</v>
      </c>
      <c r="P10" s="4">
        <f t="shared" si="1"/>
        <v>92</v>
      </c>
      <c r="Q10" s="4">
        <f t="shared" si="1"/>
        <v>0</v>
      </c>
      <c r="R10" s="4">
        <f t="shared" si="1"/>
        <v>0</v>
      </c>
    </row>
    <row r="11" spans="1:18" ht="15">
      <c r="A11" s="2" t="str">
        <f>"100801"</f>
        <v>100801</v>
      </c>
      <c r="B11" s="2" t="s">
        <v>27</v>
      </c>
      <c r="C11" s="3" t="s">
        <v>28</v>
      </c>
      <c r="D11" s="4">
        <v>17497</v>
      </c>
      <c r="E11" s="4">
        <v>14443</v>
      </c>
      <c r="F11" s="4">
        <v>14241</v>
      </c>
      <c r="G11" s="4">
        <v>202</v>
      </c>
      <c r="H11" s="4">
        <v>202</v>
      </c>
      <c r="I11" s="4">
        <v>161</v>
      </c>
      <c r="J11" s="4">
        <v>0</v>
      </c>
      <c r="K11" s="4">
        <v>41</v>
      </c>
      <c r="L11" s="4">
        <v>0</v>
      </c>
      <c r="M11" s="4">
        <v>169</v>
      </c>
      <c r="N11" s="4">
        <v>69</v>
      </c>
      <c r="O11" s="4">
        <v>59</v>
      </c>
      <c r="P11" s="4">
        <v>41</v>
      </c>
      <c r="Q11" s="4">
        <v>0</v>
      </c>
      <c r="R11" s="4">
        <v>0</v>
      </c>
    </row>
    <row r="12" spans="1:18" ht="15">
      <c r="A12" s="2" t="str">
        <f>"100802"</f>
        <v>100802</v>
      </c>
      <c r="B12" s="2" t="s">
        <v>29</v>
      </c>
      <c r="C12" s="3" t="s">
        <v>28</v>
      </c>
      <c r="D12" s="4">
        <v>62562</v>
      </c>
      <c r="E12" s="4">
        <v>52901</v>
      </c>
      <c r="F12" s="4">
        <v>52791</v>
      </c>
      <c r="G12" s="4">
        <v>110</v>
      </c>
      <c r="H12" s="4">
        <v>110</v>
      </c>
      <c r="I12" s="4">
        <v>74</v>
      </c>
      <c r="J12" s="4">
        <v>0</v>
      </c>
      <c r="K12" s="4">
        <v>36</v>
      </c>
      <c r="L12" s="4">
        <v>0</v>
      </c>
      <c r="M12" s="4">
        <v>390</v>
      </c>
      <c r="N12" s="4">
        <v>76</v>
      </c>
      <c r="O12" s="4">
        <v>278</v>
      </c>
      <c r="P12" s="4">
        <v>36</v>
      </c>
      <c r="Q12" s="4">
        <v>0</v>
      </c>
      <c r="R12" s="4">
        <v>0</v>
      </c>
    </row>
    <row r="13" spans="1:18" ht="15">
      <c r="A13" s="2" t="str">
        <f>"100803"</f>
        <v>100803</v>
      </c>
      <c r="B13" s="2" t="s">
        <v>30</v>
      </c>
      <c r="C13" s="3" t="s">
        <v>28</v>
      </c>
      <c r="D13" s="4">
        <v>4492</v>
      </c>
      <c r="E13" s="4">
        <v>3627</v>
      </c>
      <c r="F13" s="4">
        <v>3606</v>
      </c>
      <c r="G13" s="4">
        <v>21</v>
      </c>
      <c r="H13" s="4">
        <v>21</v>
      </c>
      <c r="I13" s="4">
        <v>21</v>
      </c>
      <c r="J13" s="4">
        <v>0</v>
      </c>
      <c r="K13" s="4">
        <v>0</v>
      </c>
      <c r="L13" s="4">
        <v>0</v>
      </c>
      <c r="M13" s="4">
        <v>18</v>
      </c>
      <c r="N13" s="4">
        <v>9</v>
      </c>
      <c r="O13" s="4">
        <v>9</v>
      </c>
      <c r="P13" s="4">
        <v>0</v>
      </c>
      <c r="Q13" s="4">
        <v>0</v>
      </c>
      <c r="R13" s="4">
        <v>0</v>
      </c>
    </row>
    <row r="14" spans="1:18" ht="15">
      <c r="A14" s="2" t="str">
        <f>"100804"</f>
        <v>100804</v>
      </c>
      <c r="B14" s="2" t="s">
        <v>31</v>
      </c>
      <c r="C14" s="3" t="s">
        <v>28</v>
      </c>
      <c r="D14" s="4">
        <v>7486</v>
      </c>
      <c r="E14" s="4">
        <v>6085</v>
      </c>
      <c r="F14" s="4">
        <v>6038</v>
      </c>
      <c r="G14" s="4">
        <v>47</v>
      </c>
      <c r="H14" s="4">
        <v>47</v>
      </c>
      <c r="I14" s="4">
        <v>44</v>
      </c>
      <c r="J14" s="4">
        <v>1</v>
      </c>
      <c r="K14" s="4">
        <v>2</v>
      </c>
      <c r="L14" s="4">
        <v>0</v>
      </c>
      <c r="M14" s="4">
        <v>26</v>
      </c>
      <c r="N14" s="4">
        <v>9</v>
      </c>
      <c r="O14" s="4">
        <v>15</v>
      </c>
      <c r="P14" s="4">
        <v>2</v>
      </c>
      <c r="Q14" s="4">
        <v>0</v>
      </c>
      <c r="R14" s="4">
        <v>0</v>
      </c>
    </row>
    <row r="15" spans="1:18" ht="15">
      <c r="A15" s="2" t="str">
        <f>"100805"</f>
        <v>100805</v>
      </c>
      <c r="B15" s="2" t="s">
        <v>32</v>
      </c>
      <c r="C15" s="3" t="s">
        <v>28</v>
      </c>
      <c r="D15" s="4">
        <v>7556</v>
      </c>
      <c r="E15" s="4">
        <v>6114</v>
      </c>
      <c r="F15" s="4">
        <v>6054</v>
      </c>
      <c r="G15" s="4">
        <v>60</v>
      </c>
      <c r="H15" s="4">
        <v>60</v>
      </c>
      <c r="I15" s="4">
        <v>57</v>
      </c>
      <c r="J15" s="4">
        <v>0</v>
      </c>
      <c r="K15" s="4">
        <v>3</v>
      </c>
      <c r="L15" s="4">
        <v>0</v>
      </c>
      <c r="M15" s="4">
        <v>34</v>
      </c>
      <c r="N15" s="4">
        <v>10</v>
      </c>
      <c r="O15" s="4">
        <v>21</v>
      </c>
      <c r="P15" s="4">
        <v>3</v>
      </c>
      <c r="Q15" s="4">
        <v>0</v>
      </c>
      <c r="R15" s="4">
        <v>0</v>
      </c>
    </row>
    <row r="16" spans="1:18" ht="15">
      <c r="A16" s="2" t="str">
        <f>"100806"</f>
        <v>100806</v>
      </c>
      <c r="B16" s="2" t="s">
        <v>33</v>
      </c>
      <c r="C16" s="3" t="s">
        <v>28</v>
      </c>
      <c r="D16" s="4">
        <v>7999</v>
      </c>
      <c r="E16" s="4">
        <v>6467</v>
      </c>
      <c r="F16" s="4">
        <v>6365</v>
      </c>
      <c r="G16" s="4">
        <v>102</v>
      </c>
      <c r="H16" s="4">
        <v>100</v>
      </c>
      <c r="I16" s="4">
        <v>97</v>
      </c>
      <c r="J16" s="4">
        <v>0</v>
      </c>
      <c r="K16" s="4">
        <v>3</v>
      </c>
      <c r="L16" s="4">
        <v>2</v>
      </c>
      <c r="M16" s="4">
        <v>31</v>
      </c>
      <c r="N16" s="4">
        <v>12</v>
      </c>
      <c r="O16" s="4">
        <v>16</v>
      </c>
      <c r="P16" s="4">
        <v>3</v>
      </c>
      <c r="Q16" s="4">
        <v>0</v>
      </c>
      <c r="R16" s="4">
        <v>0</v>
      </c>
    </row>
    <row r="17" spans="1:18" ht="15">
      <c r="A17" s="2" t="str">
        <f>"100807"</f>
        <v>100807</v>
      </c>
      <c r="B17" s="2" t="s">
        <v>34</v>
      </c>
      <c r="C17" s="3" t="s">
        <v>28</v>
      </c>
      <c r="D17" s="4">
        <v>6860</v>
      </c>
      <c r="E17" s="4">
        <v>5433</v>
      </c>
      <c r="F17" s="4">
        <v>5370</v>
      </c>
      <c r="G17" s="4">
        <v>63</v>
      </c>
      <c r="H17" s="4">
        <v>62</v>
      </c>
      <c r="I17" s="4">
        <v>55</v>
      </c>
      <c r="J17" s="4">
        <v>0</v>
      </c>
      <c r="K17" s="4">
        <v>7</v>
      </c>
      <c r="L17" s="4">
        <v>1</v>
      </c>
      <c r="M17" s="4">
        <v>19</v>
      </c>
      <c r="N17" s="4">
        <v>5</v>
      </c>
      <c r="O17" s="4">
        <v>7</v>
      </c>
      <c r="P17" s="4">
        <v>7</v>
      </c>
      <c r="Q17" s="4">
        <v>0</v>
      </c>
      <c r="R17" s="4">
        <v>0</v>
      </c>
    </row>
    <row r="18" spans="1:18" ht="15">
      <c r="A18" s="2" t="s">
        <v>35</v>
      </c>
      <c r="B18" s="2"/>
      <c r="C18" s="3"/>
      <c r="D18" s="4">
        <f>SUM(D19:D27)</f>
        <v>160443</v>
      </c>
      <c r="E18" s="4">
        <f aca="true" t="shared" si="2" ref="E18:R18">SUM(E19:E27)</f>
        <v>131994</v>
      </c>
      <c r="F18" s="4">
        <f t="shared" si="2"/>
        <v>130478</v>
      </c>
      <c r="G18" s="4">
        <f t="shared" si="2"/>
        <v>1516</v>
      </c>
      <c r="H18" s="4">
        <f t="shared" si="2"/>
        <v>1513</v>
      </c>
      <c r="I18" s="4">
        <f t="shared" si="2"/>
        <v>1261</v>
      </c>
      <c r="J18" s="4">
        <f t="shared" si="2"/>
        <v>9</v>
      </c>
      <c r="K18" s="4">
        <f t="shared" si="2"/>
        <v>243</v>
      </c>
      <c r="L18" s="4">
        <f t="shared" si="2"/>
        <v>3</v>
      </c>
      <c r="M18" s="4">
        <f t="shared" si="2"/>
        <v>1223</v>
      </c>
      <c r="N18" s="4">
        <f t="shared" si="2"/>
        <v>312</v>
      </c>
      <c r="O18" s="4">
        <f t="shared" si="2"/>
        <v>668</v>
      </c>
      <c r="P18" s="4">
        <f t="shared" si="2"/>
        <v>243</v>
      </c>
      <c r="Q18" s="4">
        <f t="shared" si="2"/>
        <v>0</v>
      </c>
      <c r="R18" s="4">
        <f t="shared" si="2"/>
        <v>0</v>
      </c>
    </row>
    <row r="19" spans="1:18" ht="15">
      <c r="A19" s="2" t="str">
        <f>"102001"</f>
        <v>102001</v>
      </c>
      <c r="B19" s="2" t="s">
        <v>36</v>
      </c>
      <c r="C19" s="3" t="s">
        <v>37</v>
      </c>
      <c r="D19" s="4">
        <v>14150</v>
      </c>
      <c r="E19" s="4">
        <v>11834</v>
      </c>
      <c r="F19" s="4">
        <v>11785</v>
      </c>
      <c r="G19" s="4">
        <v>49</v>
      </c>
      <c r="H19" s="4">
        <v>49</v>
      </c>
      <c r="I19" s="4">
        <v>37</v>
      </c>
      <c r="J19" s="4">
        <v>0</v>
      </c>
      <c r="K19" s="4">
        <v>12</v>
      </c>
      <c r="L19" s="4">
        <v>0</v>
      </c>
      <c r="M19" s="4">
        <v>83</v>
      </c>
      <c r="N19" s="4">
        <v>20</v>
      </c>
      <c r="O19" s="4">
        <v>51</v>
      </c>
      <c r="P19" s="4">
        <v>12</v>
      </c>
      <c r="Q19" s="4">
        <v>0</v>
      </c>
      <c r="R19" s="4">
        <v>0</v>
      </c>
    </row>
    <row r="20" spans="1:18" ht="15">
      <c r="A20" s="2" t="str">
        <f>"102002"</f>
        <v>102002</v>
      </c>
      <c r="B20" s="2" t="s">
        <v>38</v>
      </c>
      <c r="C20" s="3" t="s">
        <v>37</v>
      </c>
      <c r="D20" s="4">
        <v>18923</v>
      </c>
      <c r="E20" s="4">
        <v>15745</v>
      </c>
      <c r="F20" s="4">
        <v>15699</v>
      </c>
      <c r="G20" s="4">
        <v>46</v>
      </c>
      <c r="H20" s="4">
        <v>46</v>
      </c>
      <c r="I20" s="4">
        <v>35</v>
      </c>
      <c r="J20" s="4">
        <v>0</v>
      </c>
      <c r="K20" s="4">
        <v>11</v>
      </c>
      <c r="L20" s="4">
        <v>0</v>
      </c>
      <c r="M20" s="4">
        <v>168</v>
      </c>
      <c r="N20" s="4">
        <v>31</v>
      </c>
      <c r="O20" s="4">
        <v>126</v>
      </c>
      <c r="P20" s="4">
        <v>11</v>
      </c>
      <c r="Q20" s="4">
        <v>0</v>
      </c>
      <c r="R20" s="4">
        <v>0</v>
      </c>
    </row>
    <row r="21" spans="1:18" ht="15">
      <c r="A21" s="2" t="str">
        <f>"102003"</f>
        <v>102003</v>
      </c>
      <c r="B21" s="2" t="s">
        <v>39</v>
      </c>
      <c r="C21" s="3" t="s">
        <v>37</v>
      </c>
      <c r="D21" s="4">
        <v>53980</v>
      </c>
      <c r="E21" s="4">
        <v>45001</v>
      </c>
      <c r="F21" s="4">
        <v>44805</v>
      </c>
      <c r="G21" s="4">
        <v>196</v>
      </c>
      <c r="H21" s="4">
        <v>195</v>
      </c>
      <c r="I21" s="4">
        <v>107</v>
      </c>
      <c r="J21" s="4">
        <v>3</v>
      </c>
      <c r="K21" s="4">
        <v>85</v>
      </c>
      <c r="L21" s="4">
        <v>1</v>
      </c>
      <c r="M21" s="4">
        <v>440</v>
      </c>
      <c r="N21" s="4">
        <v>79</v>
      </c>
      <c r="O21" s="4">
        <v>276</v>
      </c>
      <c r="P21" s="4">
        <v>85</v>
      </c>
      <c r="Q21" s="4">
        <v>0</v>
      </c>
      <c r="R21" s="4">
        <v>0</v>
      </c>
    </row>
    <row r="22" spans="1:18" ht="15">
      <c r="A22" s="2" t="str">
        <f>"102004"</f>
        <v>102004</v>
      </c>
      <c r="B22" s="2" t="s">
        <v>40</v>
      </c>
      <c r="C22" s="3" t="s">
        <v>37</v>
      </c>
      <c r="D22" s="4">
        <v>30372</v>
      </c>
      <c r="E22" s="4">
        <v>24292</v>
      </c>
      <c r="F22" s="4">
        <v>24069</v>
      </c>
      <c r="G22" s="4">
        <v>223</v>
      </c>
      <c r="H22" s="4">
        <v>223</v>
      </c>
      <c r="I22" s="4">
        <v>162</v>
      </c>
      <c r="J22" s="4">
        <v>0</v>
      </c>
      <c r="K22" s="4">
        <v>61</v>
      </c>
      <c r="L22" s="4">
        <v>0</v>
      </c>
      <c r="M22" s="4">
        <v>263</v>
      </c>
      <c r="N22" s="4">
        <v>127</v>
      </c>
      <c r="O22" s="4">
        <v>75</v>
      </c>
      <c r="P22" s="4">
        <v>61</v>
      </c>
      <c r="Q22" s="4">
        <v>0</v>
      </c>
      <c r="R22" s="4">
        <v>0</v>
      </c>
    </row>
    <row r="23" spans="1:18" ht="15">
      <c r="A23" s="2" t="str">
        <f>"102005"</f>
        <v>102005</v>
      </c>
      <c r="B23" s="2" t="s">
        <v>41</v>
      </c>
      <c r="C23" s="3" t="s">
        <v>37</v>
      </c>
      <c r="D23" s="4">
        <v>4782</v>
      </c>
      <c r="E23" s="4">
        <v>3941</v>
      </c>
      <c r="F23" s="4">
        <v>3930</v>
      </c>
      <c r="G23" s="4">
        <v>11</v>
      </c>
      <c r="H23" s="4">
        <v>11</v>
      </c>
      <c r="I23" s="4">
        <v>10</v>
      </c>
      <c r="J23" s="4">
        <v>0</v>
      </c>
      <c r="K23" s="4">
        <v>1</v>
      </c>
      <c r="L23" s="4">
        <v>0</v>
      </c>
      <c r="M23" s="4">
        <v>27</v>
      </c>
      <c r="N23" s="4">
        <v>8</v>
      </c>
      <c r="O23" s="4">
        <v>18</v>
      </c>
      <c r="P23" s="4">
        <v>1</v>
      </c>
      <c r="Q23" s="4">
        <v>0</v>
      </c>
      <c r="R23" s="4">
        <v>0</v>
      </c>
    </row>
    <row r="24" spans="1:18" ht="15">
      <c r="A24" s="2" t="str">
        <f>"102006"</f>
        <v>102006</v>
      </c>
      <c r="B24" s="2" t="s">
        <v>42</v>
      </c>
      <c r="C24" s="3" t="s">
        <v>37</v>
      </c>
      <c r="D24" s="4">
        <v>7014</v>
      </c>
      <c r="E24" s="4">
        <v>5769</v>
      </c>
      <c r="F24" s="4">
        <v>5619</v>
      </c>
      <c r="G24" s="4">
        <v>150</v>
      </c>
      <c r="H24" s="4">
        <v>149</v>
      </c>
      <c r="I24" s="4">
        <v>147</v>
      </c>
      <c r="J24" s="4">
        <v>0</v>
      </c>
      <c r="K24" s="4">
        <v>2</v>
      </c>
      <c r="L24" s="4">
        <v>1</v>
      </c>
      <c r="M24" s="4">
        <v>38</v>
      </c>
      <c r="N24" s="4">
        <v>7</v>
      </c>
      <c r="O24" s="4">
        <v>29</v>
      </c>
      <c r="P24" s="4">
        <v>2</v>
      </c>
      <c r="Q24" s="4">
        <v>0</v>
      </c>
      <c r="R24" s="4">
        <v>0</v>
      </c>
    </row>
    <row r="25" spans="1:18" ht="15">
      <c r="A25" s="2" t="str">
        <f>"102007"</f>
        <v>102007</v>
      </c>
      <c r="B25" s="2" t="s">
        <v>43</v>
      </c>
      <c r="C25" s="3" t="s">
        <v>37</v>
      </c>
      <c r="D25" s="4">
        <v>5099</v>
      </c>
      <c r="E25" s="4">
        <v>4117</v>
      </c>
      <c r="F25" s="4">
        <v>3910</v>
      </c>
      <c r="G25" s="4">
        <v>207</v>
      </c>
      <c r="H25" s="4">
        <v>207</v>
      </c>
      <c r="I25" s="4">
        <v>184</v>
      </c>
      <c r="J25" s="4">
        <v>0</v>
      </c>
      <c r="K25" s="4">
        <v>23</v>
      </c>
      <c r="L25" s="4">
        <v>0</v>
      </c>
      <c r="M25" s="4">
        <v>43</v>
      </c>
      <c r="N25" s="4">
        <v>1</v>
      </c>
      <c r="O25" s="4">
        <v>19</v>
      </c>
      <c r="P25" s="4">
        <v>23</v>
      </c>
      <c r="Q25" s="4">
        <v>0</v>
      </c>
      <c r="R25" s="4">
        <v>0</v>
      </c>
    </row>
    <row r="26" spans="1:18" ht="15">
      <c r="A26" s="2" t="str">
        <f>"102008"</f>
        <v>102008</v>
      </c>
      <c r="B26" s="2" t="s">
        <v>44</v>
      </c>
      <c r="C26" s="3" t="s">
        <v>37</v>
      </c>
      <c r="D26" s="4">
        <v>12382</v>
      </c>
      <c r="E26" s="4">
        <v>10105</v>
      </c>
      <c r="F26" s="4">
        <v>9939</v>
      </c>
      <c r="G26" s="4">
        <v>166</v>
      </c>
      <c r="H26" s="4">
        <v>166</v>
      </c>
      <c r="I26" s="4">
        <v>141</v>
      </c>
      <c r="J26" s="4">
        <v>0</v>
      </c>
      <c r="K26" s="4">
        <v>25</v>
      </c>
      <c r="L26" s="4">
        <v>0</v>
      </c>
      <c r="M26" s="4">
        <v>71</v>
      </c>
      <c r="N26" s="4">
        <v>16</v>
      </c>
      <c r="O26" s="4">
        <v>30</v>
      </c>
      <c r="P26" s="4">
        <v>25</v>
      </c>
      <c r="Q26" s="4">
        <v>0</v>
      </c>
      <c r="R26" s="4">
        <v>0</v>
      </c>
    </row>
    <row r="27" spans="1:18" ht="15">
      <c r="A27" s="2" t="str">
        <f>"102009"</f>
        <v>102009</v>
      </c>
      <c r="B27" s="2" t="s">
        <v>45</v>
      </c>
      <c r="C27" s="3" t="s">
        <v>37</v>
      </c>
      <c r="D27" s="4">
        <v>13741</v>
      </c>
      <c r="E27" s="4">
        <v>11190</v>
      </c>
      <c r="F27" s="4">
        <v>10722</v>
      </c>
      <c r="G27" s="4">
        <v>468</v>
      </c>
      <c r="H27" s="4">
        <v>467</v>
      </c>
      <c r="I27" s="4">
        <v>438</v>
      </c>
      <c r="J27" s="4">
        <v>6</v>
      </c>
      <c r="K27" s="4">
        <v>23</v>
      </c>
      <c r="L27" s="4">
        <v>1</v>
      </c>
      <c r="M27" s="4">
        <v>90</v>
      </c>
      <c r="N27" s="4">
        <v>23</v>
      </c>
      <c r="O27" s="4">
        <v>44</v>
      </c>
      <c r="P27" s="4">
        <v>23</v>
      </c>
      <c r="Q27" s="4">
        <v>0</v>
      </c>
      <c r="R27" s="4">
        <v>0</v>
      </c>
    </row>
    <row r="28" spans="1:18" ht="15">
      <c r="A28" s="2" t="s">
        <v>46</v>
      </c>
      <c r="B28" s="2"/>
      <c r="C28" s="3"/>
      <c r="D28" s="4">
        <f>SUM(D29:D33)</f>
        <v>30289</v>
      </c>
      <c r="E28" s="4">
        <f aca="true" t="shared" si="3" ref="E28:R28">SUM(E29:E33)</f>
        <v>24800</v>
      </c>
      <c r="F28" s="4">
        <f t="shared" si="3"/>
        <v>24618</v>
      </c>
      <c r="G28" s="4">
        <f t="shared" si="3"/>
        <v>182</v>
      </c>
      <c r="H28" s="4">
        <f t="shared" si="3"/>
        <v>182</v>
      </c>
      <c r="I28" s="4">
        <f t="shared" si="3"/>
        <v>162</v>
      </c>
      <c r="J28" s="4">
        <f t="shared" si="3"/>
        <v>3</v>
      </c>
      <c r="K28" s="4">
        <f t="shared" si="3"/>
        <v>17</v>
      </c>
      <c r="L28" s="4">
        <f t="shared" si="3"/>
        <v>0</v>
      </c>
      <c r="M28" s="4">
        <f t="shared" si="3"/>
        <v>157</v>
      </c>
      <c r="N28" s="4">
        <f t="shared" si="3"/>
        <v>54</v>
      </c>
      <c r="O28" s="4">
        <f t="shared" si="3"/>
        <v>86</v>
      </c>
      <c r="P28" s="4">
        <f t="shared" si="3"/>
        <v>17</v>
      </c>
      <c r="Q28" s="4">
        <f t="shared" si="3"/>
        <v>0</v>
      </c>
      <c r="R28" s="4">
        <f t="shared" si="3"/>
        <v>0</v>
      </c>
    </row>
    <row r="29" spans="1:18" ht="15">
      <c r="A29" s="2" t="str">
        <f>"102101"</f>
        <v>102101</v>
      </c>
      <c r="B29" s="2" t="s">
        <v>47</v>
      </c>
      <c r="C29" s="3" t="s">
        <v>48</v>
      </c>
      <c r="D29" s="4">
        <v>12112</v>
      </c>
      <c r="E29" s="4">
        <v>9947</v>
      </c>
      <c r="F29" s="4">
        <v>9927</v>
      </c>
      <c r="G29" s="4">
        <v>20</v>
      </c>
      <c r="H29" s="4">
        <v>20</v>
      </c>
      <c r="I29" s="4">
        <v>15</v>
      </c>
      <c r="J29" s="4">
        <v>1</v>
      </c>
      <c r="K29" s="4">
        <v>4</v>
      </c>
      <c r="L29" s="4">
        <v>0</v>
      </c>
      <c r="M29" s="4">
        <v>54</v>
      </c>
      <c r="N29" s="4">
        <v>8</v>
      </c>
      <c r="O29" s="4">
        <v>42</v>
      </c>
      <c r="P29" s="4">
        <v>4</v>
      </c>
      <c r="Q29" s="4">
        <v>0</v>
      </c>
      <c r="R29" s="4">
        <v>0</v>
      </c>
    </row>
    <row r="30" spans="1:18" ht="15">
      <c r="A30" s="2" t="str">
        <f>"102102"</f>
        <v>102102</v>
      </c>
      <c r="B30" s="2" t="s">
        <v>49</v>
      </c>
      <c r="C30" s="3" t="s">
        <v>48</v>
      </c>
      <c r="D30" s="4">
        <v>5550</v>
      </c>
      <c r="E30" s="4">
        <v>4457</v>
      </c>
      <c r="F30" s="4">
        <v>4407</v>
      </c>
      <c r="G30" s="4">
        <v>50</v>
      </c>
      <c r="H30" s="4">
        <v>50</v>
      </c>
      <c r="I30" s="4">
        <v>48</v>
      </c>
      <c r="J30" s="4">
        <v>0</v>
      </c>
      <c r="K30" s="4">
        <v>2</v>
      </c>
      <c r="L30" s="4">
        <v>0</v>
      </c>
      <c r="M30" s="4">
        <v>21</v>
      </c>
      <c r="N30" s="4">
        <v>2</v>
      </c>
      <c r="O30" s="4">
        <v>17</v>
      </c>
      <c r="P30" s="4">
        <v>2</v>
      </c>
      <c r="Q30" s="4">
        <v>0</v>
      </c>
      <c r="R30" s="4">
        <v>0</v>
      </c>
    </row>
    <row r="31" spans="1:18" ht="15">
      <c r="A31" s="2" t="str">
        <f>"102103"</f>
        <v>102103</v>
      </c>
      <c r="B31" s="2" t="s">
        <v>50</v>
      </c>
      <c r="C31" s="3" t="s">
        <v>48</v>
      </c>
      <c r="D31" s="4">
        <v>4496</v>
      </c>
      <c r="E31" s="4">
        <v>3746</v>
      </c>
      <c r="F31" s="4">
        <v>3673</v>
      </c>
      <c r="G31" s="4">
        <v>73</v>
      </c>
      <c r="H31" s="4">
        <v>73</v>
      </c>
      <c r="I31" s="4">
        <v>63</v>
      </c>
      <c r="J31" s="4">
        <v>0</v>
      </c>
      <c r="K31" s="4">
        <v>10</v>
      </c>
      <c r="L31" s="4">
        <v>0</v>
      </c>
      <c r="M31" s="4">
        <v>22</v>
      </c>
      <c r="N31" s="4">
        <v>5</v>
      </c>
      <c r="O31" s="4">
        <v>7</v>
      </c>
      <c r="P31" s="4">
        <v>10</v>
      </c>
      <c r="Q31" s="4">
        <v>0</v>
      </c>
      <c r="R31" s="4">
        <v>0</v>
      </c>
    </row>
    <row r="32" spans="1:18" ht="15">
      <c r="A32" s="2" t="str">
        <f>"102104"</f>
        <v>102104</v>
      </c>
      <c r="B32" s="2" t="s">
        <v>51</v>
      </c>
      <c r="C32" s="3" t="s">
        <v>48</v>
      </c>
      <c r="D32" s="4">
        <v>3418</v>
      </c>
      <c r="E32" s="4">
        <v>2801</v>
      </c>
      <c r="F32" s="4">
        <v>2782</v>
      </c>
      <c r="G32" s="4">
        <v>19</v>
      </c>
      <c r="H32" s="4">
        <v>19</v>
      </c>
      <c r="I32" s="4">
        <v>17</v>
      </c>
      <c r="J32" s="4">
        <v>2</v>
      </c>
      <c r="K32" s="4">
        <v>0</v>
      </c>
      <c r="L32" s="4">
        <v>0</v>
      </c>
      <c r="M32" s="4">
        <v>53</v>
      </c>
      <c r="N32" s="4">
        <v>37</v>
      </c>
      <c r="O32" s="4">
        <v>16</v>
      </c>
      <c r="P32" s="4">
        <v>0</v>
      </c>
      <c r="Q32" s="4">
        <v>0</v>
      </c>
      <c r="R32" s="4">
        <v>0</v>
      </c>
    </row>
    <row r="33" spans="1:18" ht="15">
      <c r="A33" s="2" t="str">
        <f>"102105"</f>
        <v>102105</v>
      </c>
      <c r="B33" s="2" t="s">
        <v>52</v>
      </c>
      <c r="C33" s="3" t="s">
        <v>48</v>
      </c>
      <c r="D33" s="4">
        <v>4713</v>
      </c>
      <c r="E33" s="4">
        <v>3849</v>
      </c>
      <c r="F33" s="4">
        <v>3829</v>
      </c>
      <c r="G33" s="4">
        <v>20</v>
      </c>
      <c r="H33" s="4">
        <v>20</v>
      </c>
      <c r="I33" s="4">
        <v>19</v>
      </c>
      <c r="J33" s="4">
        <v>0</v>
      </c>
      <c r="K33" s="4">
        <v>1</v>
      </c>
      <c r="L33" s="4">
        <v>0</v>
      </c>
      <c r="M33" s="4">
        <v>7</v>
      </c>
      <c r="N33" s="4">
        <v>2</v>
      </c>
      <c r="O33" s="4">
        <v>4</v>
      </c>
      <c r="P33" s="4">
        <v>1</v>
      </c>
      <c r="Q33" s="4">
        <v>0</v>
      </c>
      <c r="R33" s="4">
        <v>0</v>
      </c>
    </row>
    <row r="34" spans="1:18" ht="15">
      <c r="A34" s="2" t="s">
        <v>53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>
      <c r="A35" s="2" t="str">
        <f>"106101"</f>
        <v>106101</v>
      </c>
      <c r="B35" s="2" t="s">
        <v>54</v>
      </c>
      <c r="C35" s="2" t="s">
        <v>55</v>
      </c>
      <c r="D35" s="4">
        <v>641212</v>
      </c>
      <c r="E35" s="4">
        <v>543507</v>
      </c>
      <c r="F35" s="4">
        <v>541776</v>
      </c>
      <c r="G35" s="4">
        <v>1731</v>
      </c>
      <c r="H35" s="4">
        <v>1720</v>
      </c>
      <c r="I35" s="4">
        <v>1058</v>
      </c>
      <c r="J35" s="4">
        <v>2</v>
      </c>
      <c r="K35" s="4">
        <v>660</v>
      </c>
      <c r="L35" s="4">
        <v>11</v>
      </c>
      <c r="M35" s="4">
        <v>5778</v>
      </c>
      <c r="N35" s="4">
        <v>1572</v>
      </c>
      <c r="O35" s="4">
        <v>3546</v>
      </c>
      <c r="P35" s="4">
        <v>660</v>
      </c>
      <c r="Q35" s="4">
        <v>0</v>
      </c>
      <c r="R35" s="4">
        <v>0</v>
      </c>
    </row>
    <row r="36" spans="1:18" ht="15">
      <c r="A36" s="2" t="s">
        <v>56</v>
      </c>
      <c r="B36" s="2"/>
      <c r="C36" s="3"/>
      <c r="D36" s="4">
        <f>SUM(D35,D28,D18,D10,D3)</f>
        <v>1016082</v>
      </c>
      <c r="E36" s="4">
        <f aca="true" t="shared" si="4" ref="E36:R36">SUM(E35,E28,E18,E10,E3)</f>
        <v>851728</v>
      </c>
      <c r="F36" s="4">
        <f t="shared" si="4"/>
        <v>846921</v>
      </c>
      <c r="G36" s="4">
        <f t="shared" si="4"/>
        <v>4807</v>
      </c>
      <c r="H36" s="4">
        <f t="shared" si="4"/>
        <v>4791</v>
      </c>
      <c r="I36" s="4">
        <f t="shared" si="4"/>
        <v>3678</v>
      </c>
      <c r="J36" s="4">
        <f t="shared" si="4"/>
        <v>22</v>
      </c>
      <c r="K36" s="4">
        <f t="shared" si="4"/>
        <v>1091</v>
      </c>
      <c r="L36" s="4">
        <f t="shared" si="4"/>
        <v>17</v>
      </c>
      <c r="M36" s="4">
        <f t="shared" si="4"/>
        <v>8284</v>
      </c>
      <c r="N36" s="4">
        <f t="shared" si="4"/>
        <v>2307</v>
      </c>
      <c r="O36" s="4">
        <f t="shared" si="4"/>
        <v>4886</v>
      </c>
      <c r="P36" s="4">
        <f t="shared" si="4"/>
        <v>1091</v>
      </c>
      <c r="Q36" s="4">
        <f t="shared" si="4"/>
        <v>1</v>
      </c>
      <c r="R36" s="4">
        <f t="shared" si="4"/>
        <v>0</v>
      </c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Koziel</cp:lastModifiedBy>
  <cp:lastPrinted>2017-10-11T09:25:02Z</cp:lastPrinted>
  <dcterms:created xsi:type="dcterms:W3CDTF">2016-07-12T12:43:05Z</dcterms:created>
  <dcterms:modified xsi:type="dcterms:W3CDTF">2022-07-25T11:10:44Z</dcterms:modified>
  <cp:category/>
  <cp:version/>
  <cp:contentType/>
  <cp:contentStatus/>
</cp:coreProperties>
</file>